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Consumer Insight" state="visible" r:id="rId4"/>
    <sheet sheetId="2" name="2. Channel Mix" state="visible" r:id="rId5"/>
    <sheet sheetId="3" name="3. Budget Allocation" state="visible" r:id="rId6"/>
    <sheet sheetId="4" name="4. Offline &amp; POSM" state="visible" r:id="rId7"/>
    <sheet sheetId="5" name="5. Timeline Gantt" state="visible" r:id="rId8"/>
    <sheet sheetId="6" name="6. KPI Dashboard" state="visible" r:id="rId9"/>
    <sheet sheetId="7" name="7. Vendor Coordination" state="visible" r:id="rId10"/>
  </sheets>
  <calcPr calcId="171027" fullCalcOnLoad="1"/>
</workbook>
</file>

<file path=xl/sharedStrings.xml><?xml version="1.0" encoding="utf-8"?>
<sst xmlns="http://schemas.openxmlformats.org/spreadsheetml/2006/main" count="248" uniqueCount="166">
  <si>
    <t>HƯỚNG DẪN: Điền sheet này ĐẦU TIÊN. Thu tối thiểu 3-5 insight trước khi chọn kênh. Dòng nền cam là VÍ DỤ — thay bằng dữ liệu của bạn. (Xem bài 'Mẫu IMC plan template' để biết cách điền.)</t>
  </si>
  <si>
    <t>Đối tượng mục tiêu</t>
  </si>
  <si>
    <t>Hành vi &amp; Động cơ</t>
  </si>
  <si>
    <t>Rào cản mua hàng</t>
  </si>
  <si>
    <t>Insight (sự thật ngầm hiểu)</t>
  </si>
  <si>
    <t>Nguồn dữ liệu</t>
  </si>
  <si>
    <t>Ứng dụng vào chiến dịch</t>
  </si>
  <si>
    <t>Nữ 25-34, mua sắm siêu thị cuối tuần</t>
  </si>
  <si>
    <t>Tìm sản phẩm lúc nghỉ trưa 12-13h</t>
  </si>
  <si>
    <t>Ngại thử sản phẩm mới vì không quen mùi vị</t>
  </si>
  <si>
    <t>Chỉ có khung 12-13h là lúc duy nhất không bị gián đoạn để cân nhắc</t>
  </si>
  <si>
    <t>Khảo sát tại booth + dữ liệu CRM</t>
  </si>
  <si>
    <t>Đẩy quảng cáo + sampling vào khung 12-13h</t>
  </si>
  <si>
    <t>HƯỚNG DẪN: Chọn tổ hợp kênh cho chiến dịch. Cột F (% split) và G (kiểm tra tập trung) TỰ TÍNH. G cảnh báo nếu 1 kênh chiếm &gt;40% ngân sách. Nhập ngân sách ở cột E.</t>
  </si>
  <si>
    <t>Kênh</t>
  </si>
  <si>
    <t>Nhóm (Online/Offline/O2O)</t>
  </si>
  <si>
    <t>Giai đoạn funnel</t>
  </si>
  <si>
    <t>KPI chính</t>
  </si>
  <si>
    <t>Ngân sách (triệu VND)</t>
  </si>
  <si>
    <t>% split (tự tính)</t>
  </si>
  <si>
    <t>Kiểm tra tập trung (tự tính)</t>
  </si>
  <si>
    <t>Ghi chú</t>
  </si>
  <si>
    <t>Facebook + Google Ads</t>
  </si>
  <si>
    <t>Online</t>
  </si>
  <si>
    <t>Awareness + Conversion</t>
  </si>
  <si>
    <t>Reach, CPL</t>
  </si>
  <si>
    <t>Retarget người đã biết brand</t>
  </si>
  <si>
    <t>Sampling tại siêu thị</t>
  </si>
  <si>
    <t>Offline</t>
  </si>
  <si>
    <t>Trial + Conversion</t>
  </si>
  <si>
    <t>Số lượt dùng thử</t>
  </si>
  <si>
    <t>15 điểm bán</t>
  </si>
  <si>
    <t>POSM (booth, standee, wobbler)</t>
  </si>
  <si>
    <t>O2O</t>
  </si>
  <si>
    <t>Awareness + Purchase</t>
  </si>
  <si>
    <t>QR scan rate</t>
  </si>
  <si>
    <t>Gắn QR tracking</t>
  </si>
  <si>
    <t>KOL / Influencer</t>
  </si>
  <si>
    <t>Awareness</t>
  </si>
  <si>
    <t>Reach, engagement</t>
  </si>
  <si>
    <t>HƯỚNG DẪN: Nhập Chi phí (C), Doanh thu dự kiến (E), Số khách mới (F). Các cột D, G, H, I TỰ TÍNH. Công thức: ROI = (Doanh thu − Chi phí)/Chi phí ×100; CAC = Chi phí/Số khách mới.</t>
  </si>
  <si>
    <t>Hạng mục</t>
  </si>
  <si>
    <t>Chi phí (triệu)</t>
  </si>
  <si>
    <t>% ngân sách (tự tính)</t>
  </si>
  <si>
    <t>Doanh thu dự kiến (triệu)</t>
  </si>
  <si>
    <t>Số khách mới</t>
  </si>
  <si>
    <t>CAC (triệu/khách) (tự tính)</t>
  </si>
  <si>
    <t>ROI % (tự tính)</t>
  </si>
  <si>
    <t>Tổng luỹ kế (tự tính)</t>
  </si>
  <si>
    <t>Media digital</t>
  </si>
  <si>
    <t>FB + Google Ads</t>
  </si>
  <si>
    <t>Activation</t>
  </si>
  <si>
    <t>Sampling 15 điểm</t>
  </si>
  <si>
    <t>Nhân sự PG, logistics</t>
  </si>
  <si>
    <t>Sản xuất POSM</t>
  </si>
  <si>
    <t>Booth, standee, kit</t>
  </si>
  <si>
    <t>Xem sheet 4</t>
  </si>
  <si>
    <t>Agency fee</t>
  </si>
  <si>
    <t>-</t>
  </si>
  <si>
    <t>SME có thể tự quản kênh số</t>
  </si>
  <si>
    <t>Dự phòng</t>
  </si>
  <si>
    <t>5-10%</t>
  </si>
  <si>
    <t>HƯỚNG DẪN: Sheet 'hay bị bỏ qua' — quản vật phẩm + timeline gia công (POSM cần 7-14 ngày, đặt trước). Cột D (Thành tiền) TỰ TÍNH = Số lượng × Đơn giá. Đơn giá dưới là mức tham khảo, thay bằng báo giá thật.</t>
  </si>
  <si>
    <t>Hạng mục POSM</t>
  </si>
  <si>
    <t>Số lượng</t>
  </si>
  <si>
    <t>Đơn giá (VND)</t>
  </si>
  <si>
    <t>Thành tiền (VND) (tự tính)</t>
  </si>
  <si>
    <t>Địa điểm</t>
  </si>
  <si>
    <t>Thời gian sản xuất</t>
  </si>
  <si>
    <t>Nhà cung cấp</t>
  </si>
  <si>
    <t>Trạng thái</t>
  </si>
  <si>
    <t>Booth activation (2m x 2m)</t>
  </si>
  <si>
    <t>Siêu thị, TTTM</t>
  </si>
  <si>
    <t>10-14 ngày</t>
  </si>
  <si>
    <t>NCC A</t>
  </si>
  <si>
    <t>Đặt hàng</t>
  </si>
  <si>
    <t>Standee (0.8m x 1.8m)</t>
  </si>
  <si>
    <t>Tại booth</t>
  </si>
  <si>
    <t>5-7 ngày</t>
  </si>
  <si>
    <t>NCC B</t>
  </si>
  <si>
    <t>Hoàn thành</t>
  </si>
  <si>
    <t>Wobbler</t>
  </si>
  <si>
    <t>Kệ siêu thị</t>
  </si>
  <si>
    <t>3-5 ngày</t>
  </si>
  <si>
    <t>Sản xuất</t>
  </si>
  <si>
    <t>Sampling kit (túi + sản phẩm)</t>
  </si>
  <si>
    <t>Phát tại sự kiện</t>
  </si>
  <si>
    <t>NCC C</t>
  </si>
  <si>
    <t>Chờ duyệt</t>
  </si>
  <si>
    <t>Backdrop sân khấu</t>
  </si>
  <si>
    <t>Sự kiện chính</t>
  </si>
  <si>
    <t>7-10 ngày</t>
  </si>
  <si>
    <t>Thiết kế</t>
  </si>
  <si>
    <t>Đồng phục PG/PB</t>
  </si>
  <si>
    <t>Nhân sự activation</t>
  </si>
  <si>
    <t>NCC D</t>
  </si>
  <si>
    <t>TỔNG POSM (VND, tự tính)</t>
  </si>
  <si>
    <t>% trên tổng ngân sách chiến dịch (tự tính)</t>
  </si>
  <si>
    <t>HƯỚNG DẪN: Đánh dấu X vào tuần thực hiện (T-8 = 8 tuần trước ngày ra mắt, T-0 = tuần ra mắt). Đồng bộ ngày ra mắt giữa các luồng. Kéo thả thủ công.</t>
  </si>
  <si>
    <t>Hoạt động</t>
  </si>
  <si>
    <t>Luồng</t>
  </si>
  <si>
    <t>Phụ trách</t>
  </si>
  <si>
    <t>T-8</t>
  </si>
  <si>
    <t>T-7</t>
  </si>
  <si>
    <t>T-6</t>
  </si>
  <si>
    <t>T-5</t>
  </si>
  <si>
    <t>T-4</t>
  </si>
  <si>
    <t>T-3</t>
  </si>
  <si>
    <t>T-2</t>
  </si>
  <si>
    <t>T-1</t>
  </si>
  <si>
    <t>T-0</t>
  </si>
  <si>
    <t>POSM</t>
  </si>
  <si>
    <t>Production</t>
  </si>
  <si>
    <t/>
  </si>
  <si>
    <t>X</t>
  </si>
  <si>
    <t>Setup quảng cáo số</t>
  </si>
  <si>
    <t>Digital</t>
  </si>
  <si>
    <t>Media</t>
  </si>
  <si>
    <t>Chạy Digital Ads</t>
  </si>
  <si>
    <t>Sampling activation</t>
  </si>
  <si>
    <t>Event</t>
  </si>
  <si>
    <t>PR / KOL seeding</t>
  </si>
  <si>
    <t>PR</t>
  </si>
  <si>
    <t>Báo cáo sau chiến dịch</t>
  </si>
  <si>
    <t>Report</t>
  </si>
  <si>
    <t>Data</t>
  </si>
  <si>
    <t>HƯỚNG DẪN: Nhập Target (E) và Thực tế (F). Cột G, H, I, J TỰ TÍNH. Dòng TỔNG QUAN cuối bảng đếm số KPI đạt. Benchmark là dải tham khảo, KHÔNG phải cam kết.</t>
  </si>
  <si>
    <t>KPI</t>
  </si>
  <si>
    <t>Đơn vị</t>
  </si>
  <si>
    <t>Benchmark tham khảo</t>
  </si>
  <si>
    <t>Target</t>
  </si>
  <si>
    <t>Thực tế</t>
  </si>
  <si>
    <t>% đạt target (tự tính)</t>
  </si>
  <si>
    <t>Chênh vs target (tự tính)</t>
  </si>
  <si>
    <t>Đánh giá (tự tính)</t>
  </si>
  <si>
    <t>Trạng thái vs benchmark (tự tính)</t>
  </si>
  <si>
    <t>CTR / ROAS</t>
  </si>
  <si>
    <t>Quảng cáo số</t>
  </si>
  <si>
    <t>tỷ lệ</t>
  </si>
  <si>
    <t>CTR 1-3%, ROAS 3:1-5:1</t>
  </si>
  <si>
    <t>Lượng khách / tỷ lệ dùng thử</t>
  </si>
  <si>
    <t>Offline activation</t>
  </si>
  <si>
    <t>lượt/điểm/ngày</t>
  </si>
  <si>
    <t>200-500</t>
  </si>
  <si>
    <t>Brand recall lift</t>
  </si>
  <si>
    <t>Offline + digital</t>
  </si>
  <si>
    <t>%</t>
  </si>
  <si>
    <t>Tăng 10-25%</t>
  </si>
  <si>
    <t>QR scan-to-CRM</t>
  </si>
  <si>
    <t>5-15%</t>
  </si>
  <si>
    <t>NPS</t>
  </si>
  <si>
    <t>Tổng thể</t>
  </si>
  <si>
    <t>điểm</t>
  </si>
  <si>
    <t>FMCG: 30-50</t>
  </si>
  <si>
    <t>Tỷ lệ quay lại</t>
  </si>
  <si>
    <t>Cao hơn khi đa kênh mạnh</t>
  </si>
  <si>
    <t>TỔNG QUAN (tự tính)</t>
  </si>
  <si>
    <t>HƯỚNG DẪN: Theo dõi tiến độ nhà cung cấp (agency creative, media, sản xuất POSM, đơn vị event). Cập nhật Trạng thái thường xuyên để không trễ ngày ra mắt.</t>
  </si>
  <si>
    <t>Hạng mục phụ trách</t>
  </si>
  <si>
    <t>Người liên hệ</t>
  </si>
  <si>
    <t>Deadline giao</t>
  </si>
  <si>
    <t>Booth + backdrop</t>
  </si>
  <si>
    <t>A. Nam - 090...</t>
  </si>
  <si>
    <t>Đang sản xuất</t>
  </si>
  <si>
    <t>Standee + wobbler</t>
  </si>
  <si>
    <t>B. Hoa - 091...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</si>
</sst>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&quot;%&quot;"/>
    <numFmt numFmtId="165" formatCode="0.000"/>
    <numFmt numFmtId="166" formatCode="0&quot;%&quot;"/>
  </numFmts>
  <fonts count="5" x14ac:knownFonts="1">
    <font>
      <color theme="1"/>
      <family val="2"/>
      <scheme val="minor"/>
      <sz val="11"/>
      <name val="Calibri"/>
    </font>
    <font>
      <i/>
      <color rgb="6B7280"/>
      <sz val="10"/>
    </font>
    <font>
      <b/>
      <color rgb="FFFFFF"/>
      <sz val="11"/>
    </font>
    <font>
      <b/>
    </font>
    <font>
      <b/>
      <color rgb="6B7280"/>
    </font>
  </fonts>
  <fills count="4">
    <fill>
      <patternFill patternType="none"/>
    </fill>
    <fill>
      <patternFill patternType="gray125"/>
    </fill>
    <fill>
      <patternFill patternType="solid">
        <fgColor rgb="1F3A5F"/>
      </patternFill>
    </fill>
    <fill>
      <patternFill patternType="solid">
        <fgColor rgb="FFF7ED"/>
      </patternFill>
    </fill>
  </fills>
  <borders count="3">
    <border>
      <left/>
      <right/>
      <top/>
      <bottom/>
      <diagonal/>
    </border>
    <border>
      <left/>
      <right/>
      <top/>
      <bottom style="thin">
        <color rgb="CCCCCC"/>
      </bottom>
      <diagonal/>
    </border>
    <border>
      <left/>
      <right/>
      <top/>
      <bottom style="hair">
        <color rgb="E5E7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165" fontId="0" fillId="3" borderId="2" xfId="0" applyNumberFormat="1" applyFill="1" applyBorder="1" applyAlignment="1">
      <alignment vertical="top" wrapText="1"/>
    </xf>
    <xf numFmtId="166" fontId="0" fillId="3" borderId="2" xfId="0" applyNumberFormat="1" applyFill="1" applyBorder="1" applyAlignment="1">
      <alignment vertical="top" wrapText="1"/>
    </xf>
    <xf numFmtId="3" fontId="0" fillId="3" borderId="2" xfId="0" applyNumberFormat="1" applyFill="1" applyBorder="1" applyAlignment="1">
      <alignment vertical="top" wrapText="1"/>
    </xf>
    <xf numFmtId="0" fontId="0" fillId="3" borderId="0" xfId="0" applyFill="1"/>
    <xf numFmtId="165" fontId="0" fillId="0" borderId="2" xfId="0" applyNumberFormat="1" applyBorder="1" applyAlignment="1">
      <alignment vertical="top" wrapText="1"/>
    </xf>
    <xf numFmtId="166" fontId="0" fillId="0" borderId="2" xfId="0" applyNumberFormat="1" applyBorder="1" applyAlignment="1">
      <alignment vertical="top" wrapText="1"/>
    </xf>
    <xf numFmtId="3" fontId="0" fillId="0" borderId="2" xfId="0" applyNumberFormat="1" applyBorder="1" applyAlignment="1">
      <alignment vertical="top" wrapText="1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164" fontId="0" fillId="0" borderId="0" xfId="0" applyNumberFormat="1"/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26" customWidth="1"/>
    <col min="3" max="3" width="28" customWidth="1"/>
    <col min="4" max="4" width="34" customWidth="1"/>
    <col min="5" max="5" width="22" customWidth="1"/>
    <col min="6" max="6" width="30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4" customHeight="1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20" customWidth="1"/>
    <col min="4" max="4" width="18" customWidth="1"/>
    <col min="5" max="5" width="15" customWidth="1"/>
    <col min="6" max="6" width="12" customWidth="1"/>
    <col min="7" max="7" width="20" customWidth="1"/>
    <col min="8" max="8" width="24" customWidth="1"/>
  </cols>
  <sheetData>
    <row r="1" ht="30" customHeight="1" spans="1:8" x14ac:dyDescent="0.25">
      <c r="A1" s="1" t="s">
        <v>13</v>
      </c>
      <c r="B1" s="1"/>
      <c r="C1" s="1"/>
      <c r="D1" s="1"/>
      <c r="E1" s="1"/>
      <c r="F1" s="1"/>
      <c r="G1" s="1"/>
      <c r="H1" s="1"/>
    </row>
    <row r="2" ht="34" customHeight="1" spans="1:8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</row>
    <row r="3" spans="1:8" x14ac:dyDescent="0.25">
      <c r="A3" s="3" t="s">
        <v>22</v>
      </c>
      <c r="B3" s="3" t="s">
        <v>23</v>
      </c>
      <c r="C3" s="3" t="s">
        <v>24</v>
      </c>
      <c r="D3" s="3" t="s">
        <v>25</v>
      </c>
      <c r="E3" s="3">
        <v>200</v>
      </c>
      <c r="F3" s="4">
        <f>IF(E3="","",E3/SUM($E$3:$E$14)*100)</f>
      </c>
      <c r="G3" s="3">
        <f>IF(E3="","",IF(F3&gt;40,"⚠️ &gt;40% vào 1 kênh","OK"))</f>
      </c>
      <c r="H3" s="3" t="s">
        <v>26</v>
      </c>
    </row>
    <row r="4" spans="1:8" x14ac:dyDescent="0.25">
      <c r="A4" s="5" t="s">
        <v>27</v>
      </c>
      <c r="B4" s="5" t="s">
        <v>28</v>
      </c>
      <c r="C4" s="5" t="s">
        <v>29</v>
      </c>
      <c r="D4" s="5" t="s">
        <v>30</v>
      </c>
      <c r="E4" s="5">
        <v>100</v>
      </c>
      <c r="F4" s="6">
        <f>IF(E4="","",E4/SUM($E$3:$E$14)*100)</f>
      </c>
      <c r="G4" s="5">
        <f>IF(E4="","",IF(F4&gt;40,"⚠️ &gt;40% vào 1 kênh","OK"))</f>
      </c>
      <c r="H4" s="5" t="s">
        <v>31</v>
      </c>
    </row>
    <row r="5" spans="1:8" x14ac:dyDescent="0.25">
      <c r="A5" s="5" t="s">
        <v>32</v>
      </c>
      <c r="B5" s="5" t="s">
        <v>33</v>
      </c>
      <c r="C5" s="5" t="s">
        <v>34</v>
      </c>
      <c r="D5" s="5" t="s">
        <v>35</v>
      </c>
      <c r="E5" s="5">
        <v>75</v>
      </c>
      <c r="F5" s="6">
        <f>IF(E5="","",E5/SUM($E$3:$E$14)*100)</f>
      </c>
      <c r="G5" s="5">
        <f>IF(E5="","",IF(F5&gt;40,"⚠️ &gt;40% vào 1 kênh","OK"))</f>
      </c>
      <c r="H5" s="5" t="s">
        <v>36</v>
      </c>
    </row>
    <row r="6" spans="1:7" x14ac:dyDescent="0.25">
      <c r="A6" s="5" t="s">
        <v>37</v>
      </c>
      <c r="B6" s="5" t="s">
        <v>23</v>
      </c>
      <c r="C6" s="5" t="s">
        <v>38</v>
      </c>
      <c r="D6" s="5" t="s">
        <v>39</v>
      </c>
      <c r="E6" s="5">
        <v>25</v>
      </c>
      <c r="F6" s="6">
        <f>IF(E6="","",E6/SUM($E$3:$E$14)*100)</f>
      </c>
      <c r="G6" s="5">
        <f>IF(E6="","",IF(F6&gt;40,"⚠️ &gt;40% vào 1 kênh","OK"))</f>
      </c>
    </row>
    <row r="7" spans="6:7" x14ac:dyDescent="0.25">
      <c r="F7" s="6">
        <f>IF(E7="","",E7/SUM($E$3:$E$14)*100)</f>
      </c>
      <c r="G7" s="5">
        <f>IF(E7="","",IF(F7&gt;40,"⚠️ &gt;40% vào 1 kênh","OK"))</f>
      </c>
    </row>
    <row r="8" spans="6:7" x14ac:dyDescent="0.25">
      <c r="F8" s="6">
        <f>IF(E8="","",E8/SUM($E$3:$E$14)*100)</f>
      </c>
      <c r="G8" s="5">
        <f>IF(E8="","",IF(F8&gt;40,"⚠️ &gt;40% vào 1 kênh","OK"))</f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0" customWidth="1"/>
    <col min="3" max="3" width="14" customWidth="1"/>
    <col min="4" max="4" width="16" customWidth="1"/>
    <col min="5" max="5" width="18" customWidth="1"/>
    <col min="6" max="6" width="13" customWidth="1"/>
    <col min="7" max="7" width="18" customWidth="1"/>
    <col min="8" max="8" width="12" customWidth="1"/>
    <col min="9" max="9" width="15" customWidth="1"/>
    <col min="10" max="10" width="24" customWidth="1"/>
  </cols>
  <sheetData>
    <row r="1" ht="30" customHeight="1" spans="1:10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 x14ac:dyDescent="0.25">
      <c r="A2" s="2" t="s">
        <v>41</v>
      </c>
      <c r="B2" s="2" t="s">
        <v>14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21</v>
      </c>
    </row>
    <row r="3" spans="1:10" x14ac:dyDescent="0.25">
      <c r="A3" s="3" t="s">
        <v>49</v>
      </c>
      <c r="B3" s="3" t="s">
        <v>50</v>
      </c>
      <c r="C3" s="3">
        <v>200</v>
      </c>
      <c r="D3" s="4">
        <f>IF(C3="","",C3/SUM($C$3:$C$14)*100)</f>
      </c>
      <c r="E3" s="3">
        <v>1000</v>
      </c>
      <c r="F3" s="3">
        <v>1500</v>
      </c>
      <c r="G3" s="7">
        <f>IF(OR(C3="",F3=""),"",C3/F3)</f>
      </c>
      <c r="H3" s="8">
        <f>IF(C3="","",(E3-C3)/C3*100)</f>
      </c>
      <c r="I3" s="9">
        <f>IF(C3="","",SUM($C$3:C3))</f>
      </c>
      <c r="J3" s="10"/>
    </row>
    <row r="4" spans="1:10" x14ac:dyDescent="0.25">
      <c r="A4" s="5" t="s">
        <v>51</v>
      </c>
      <c r="B4" s="5" t="s">
        <v>52</v>
      </c>
      <c r="C4" s="5">
        <v>100</v>
      </c>
      <c r="D4" s="6">
        <f>IF(C4="","",C4/SUM($C$3:$C$14)*100)</f>
      </c>
      <c r="E4" s="5">
        <v>500</v>
      </c>
      <c r="F4" s="5">
        <v>700</v>
      </c>
      <c r="G4" s="11">
        <f>IF(OR(C4="",F4=""),"",C4/F4)</f>
      </c>
      <c r="H4" s="12">
        <f>IF(C4="","",(E4-C4)/C4*100)</f>
      </c>
      <c r="I4" s="13">
        <f>IF(C4="","",SUM($C$3:C4))</f>
      </c>
      <c r="J4" s="5" t="s">
        <v>53</v>
      </c>
    </row>
    <row r="5" spans="1:10" x14ac:dyDescent="0.25">
      <c r="A5" s="5" t="s">
        <v>54</v>
      </c>
      <c r="B5" s="5" t="s">
        <v>55</v>
      </c>
      <c r="C5" s="5">
        <v>75</v>
      </c>
      <c r="D5" s="6">
        <f>IF(C5="","",C5/SUM($C$3:$C$14)*100)</f>
      </c>
      <c r="E5" s="5">
        <v>0</v>
      </c>
      <c r="F5" s="5">
        <v>0</v>
      </c>
      <c r="G5" s="11">
        <f>IF(OR(C5="",F5=""),"",C5/F5)</f>
      </c>
      <c r="H5" s="12">
        <f>IF(C5="","",(E5-C5)/C5*100)</f>
      </c>
      <c r="I5" s="13">
        <f>IF(C5="","",SUM($C$3:C5))</f>
      </c>
      <c r="J5" s="5" t="s">
        <v>56</v>
      </c>
    </row>
    <row r="6" spans="1:10" x14ac:dyDescent="0.25">
      <c r="A6" s="5" t="s">
        <v>57</v>
      </c>
      <c r="B6" s="5" t="s">
        <v>58</v>
      </c>
      <c r="C6" s="5">
        <v>75</v>
      </c>
      <c r="D6" s="6">
        <f>IF(C6="","",C6/SUM($C$3:$C$14)*100)</f>
      </c>
      <c r="E6" s="5">
        <v>0</v>
      </c>
      <c r="F6" s="5">
        <v>0</v>
      </c>
      <c r="G6" s="11">
        <f>IF(OR(C6="",F6=""),"",C6/F6)</f>
      </c>
      <c r="H6" s="12">
        <f>IF(C6="","",(E6-C6)/C6*100)</f>
      </c>
      <c r="I6" s="13">
        <f>IF(C6="","",SUM($C$3:C6))</f>
      </c>
      <c r="J6" s="5" t="s">
        <v>59</v>
      </c>
    </row>
    <row r="7" spans="1:10" x14ac:dyDescent="0.25">
      <c r="A7" s="5" t="s">
        <v>60</v>
      </c>
      <c r="B7" s="5" t="s">
        <v>58</v>
      </c>
      <c r="C7" s="5">
        <v>50</v>
      </c>
      <c r="D7" s="6">
        <f>IF(C7="","",C7/SUM($C$3:$C$14)*100)</f>
      </c>
      <c r="E7" s="5">
        <v>0</v>
      </c>
      <c r="F7" s="5">
        <v>0</v>
      </c>
      <c r="G7" s="11">
        <f>IF(OR(C7="",F7=""),"",C7/F7)</f>
      </c>
      <c r="H7" s="12">
        <f>IF(C7="","",(E7-C7)/C7*100)</f>
      </c>
      <c r="I7" s="13">
        <f>IF(C7="","",SUM($C$3:C7))</f>
      </c>
      <c r="J7" s="5" t="s">
        <v>61</v>
      </c>
    </row>
    <row r="8" spans="4:9" x14ac:dyDescent="0.25">
      <c r="D8" s="6">
        <f>IF(C8="","",C8/SUM($C$3:$C$14)*100)</f>
      </c>
      <c r="G8" s="11">
        <f>IF(OR(C8="",F8=""),"",C8/F8)</f>
      </c>
      <c r="H8" s="12">
        <f>IF(C8="","",(E8-C8)/C8*100)</f>
      </c>
      <c r="I8" s="13">
        <f>IF(C8="","",SUM($C$3:C8))</f>
      </c>
    </row>
  </sheetData>
  <mergeCells count="1">
    <mergeCell ref="A1:J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16" customWidth="1"/>
    <col min="4" max="4" width="20" customWidth="1"/>
    <col min="5" max="5" width="18" customWidth="1"/>
    <col min="6" max="6" width="16" customWidth="1"/>
    <col min="7" max="8" width="12" customWidth="1"/>
  </cols>
  <sheetData>
    <row r="1" ht="30" customHeight="1" spans="1:8" x14ac:dyDescent="0.25">
      <c r="A1" s="1" t="s">
        <v>62</v>
      </c>
      <c r="B1" s="1"/>
      <c r="C1" s="1"/>
      <c r="D1" s="1"/>
      <c r="E1" s="1"/>
      <c r="F1" s="1"/>
      <c r="G1" s="1"/>
      <c r="H1" s="1"/>
    </row>
    <row r="2" ht="34" customHeight="1" spans="1:8" x14ac:dyDescent="0.25">
      <c r="A2" s="2" t="s">
        <v>63</v>
      </c>
      <c r="B2" s="2" t="s">
        <v>64</v>
      </c>
      <c r="C2" s="2" t="s">
        <v>65</v>
      </c>
      <c r="D2" s="2" t="s">
        <v>66</v>
      </c>
      <c r="E2" s="2" t="s">
        <v>67</v>
      </c>
      <c r="F2" s="2" t="s">
        <v>68</v>
      </c>
      <c r="G2" s="2" t="s">
        <v>69</v>
      </c>
      <c r="H2" s="2" t="s">
        <v>70</v>
      </c>
    </row>
    <row r="3" spans="1:8" x14ac:dyDescent="0.25">
      <c r="A3" s="3" t="s">
        <v>71</v>
      </c>
      <c r="B3" s="3">
        <v>5</v>
      </c>
      <c r="C3" s="3">
        <v>15000000</v>
      </c>
      <c r="D3" s="9">
        <f>IF(OR(B3="",C3=""),"",B3*C3)</f>
      </c>
      <c r="E3" s="3" t="s">
        <v>72</v>
      </c>
      <c r="F3" s="3" t="s">
        <v>73</v>
      </c>
      <c r="G3" s="3" t="s">
        <v>74</v>
      </c>
      <c r="H3" s="3" t="s">
        <v>75</v>
      </c>
    </row>
    <row r="4" spans="1:8" x14ac:dyDescent="0.25">
      <c r="A4" s="5" t="s">
        <v>76</v>
      </c>
      <c r="B4" s="5">
        <v>20</v>
      </c>
      <c r="C4" s="5">
        <v>250000</v>
      </c>
      <c r="D4" s="13">
        <f>IF(OR(B4="",C4=""),"",B4*C4)</f>
      </c>
      <c r="E4" s="5" t="s">
        <v>77</v>
      </c>
      <c r="F4" s="5" t="s">
        <v>78</v>
      </c>
      <c r="G4" s="5" t="s">
        <v>79</v>
      </c>
      <c r="H4" s="5" t="s">
        <v>80</v>
      </c>
    </row>
    <row r="5" spans="1:8" x14ac:dyDescent="0.25">
      <c r="A5" s="5" t="s">
        <v>81</v>
      </c>
      <c r="B5" s="5">
        <v>200</v>
      </c>
      <c r="C5" s="5">
        <v>5000</v>
      </c>
      <c r="D5" s="13">
        <f>IF(OR(B5="",C5=""),"",B5*C5)</f>
      </c>
      <c r="E5" s="5" t="s">
        <v>82</v>
      </c>
      <c r="F5" s="5" t="s">
        <v>83</v>
      </c>
      <c r="G5" s="5" t="s">
        <v>79</v>
      </c>
      <c r="H5" s="5" t="s">
        <v>84</v>
      </c>
    </row>
    <row r="6" spans="1:8" x14ac:dyDescent="0.25">
      <c r="A6" s="5" t="s">
        <v>85</v>
      </c>
      <c r="B6" s="5">
        <v>5000</v>
      </c>
      <c r="C6" s="5">
        <v>15000</v>
      </c>
      <c r="D6" s="13">
        <f>IF(OR(B6="",C6=""),"",B6*C6)</f>
      </c>
      <c r="E6" s="5" t="s">
        <v>86</v>
      </c>
      <c r="F6" s="5" t="s">
        <v>78</v>
      </c>
      <c r="G6" s="5" t="s">
        <v>87</v>
      </c>
      <c r="H6" s="5" t="s">
        <v>88</v>
      </c>
    </row>
    <row r="7" spans="1:8" x14ac:dyDescent="0.25">
      <c r="A7" s="5" t="s">
        <v>89</v>
      </c>
      <c r="B7" s="5">
        <v>1</v>
      </c>
      <c r="C7" s="5">
        <v>8000000</v>
      </c>
      <c r="D7" s="13">
        <f>IF(OR(B7="",C7=""),"",B7*C7)</f>
      </c>
      <c r="E7" s="5" t="s">
        <v>90</v>
      </c>
      <c r="F7" s="5" t="s">
        <v>91</v>
      </c>
      <c r="G7" s="5" t="s">
        <v>74</v>
      </c>
      <c r="H7" s="5" t="s">
        <v>92</v>
      </c>
    </row>
    <row r="8" spans="1:8" x14ac:dyDescent="0.25">
      <c r="A8" s="5" t="s">
        <v>93</v>
      </c>
      <c r="B8" s="5">
        <v>20</v>
      </c>
      <c r="C8" s="5">
        <v>150000</v>
      </c>
      <c r="D8" s="13">
        <f>IF(OR(B8="",C8=""),"",B8*C8)</f>
      </c>
      <c r="E8" s="5" t="s">
        <v>94</v>
      </c>
      <c r="F8" s="5" t="s">
        <v>91</v>
      </c>
      <c r="G8" s="5" t="s">
        <v>95</v>
      </c>
      <c r="H8" s="5" t="s">
        <v>75</v>
      </c>
    </row>
    <row r="10" spans="1:4" x14ac:dyDescent="0.25">
      <c r="A10" s="14" t="s">
        <v>96</v>
      </c>
      <c r="D10" s="15">
        <f>SUM(D3:D8)</f>
      </c>
    </row>
    <row r="11" spans="1:4" x14ac:dyDescent="0.25">
      <c r="A11" s="16" t="s">
        <v>97</v>
      </c>
      <c r="D11" s="17">
        <f>IF(SUM('3. Budget Allocation'!C3:C14)=0,0,SUM(D3:D8)/1000000/SUM('3. Budget Allocation'!C3:C14)*100)</f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12" width="6" customWidth="1"/>
  </cols>
  <sheetData>
    <row r="1" ht="30" customHeight="1" spans="1:12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2" t="s">
        <v>99</v>
      </c>
      <c r="B2" s="2" t="s">
        <v>100</v>
      </c>
      <c r="C2" s="2" t="s">
        <v>101</v>
      </c>
      <c r="D2" s="2" t="s">
        <v>102</v>
      </c>
      <c r="E2" s="2" t="s">
        <v>103</v>
      </c>
      <c r="F2" s="2" t="s">
        <v>104</v>
      </c>
      <c r="G2" s="2" t="s">
        <v>105</v>
      </c>
      <c r="H2" s="2" t="s">
        <v>106</v>
      </c>
      <c r="I2" s="2" t="s">
        <v>107</v>
      </c>
      <c r="J2" s="2" t="s">
        <v>108</v>
      </c>
      <c r="K2" s="2" t="s">
        <v>109</v>
      </c>
      <c r="L2" s="2" t="s">
        <v>110</v>
      </c>
    </row>
    <row r="3" spans="1:12" x14ac:dyDescent="0.25">
      <c r="A3" s="3" t="s">
        <v>54</v>
      </c>
      <c r="B3" s="3" t="s">
        <v>111</v>
      </c>
      <c r="C3" s="3" t="s">
        <v>112</v>
      </c>
      <c r="D3" s="3" t="s">
        <v>113</v>
      </c>
      <c r="E3" s="3" t="s">
        <v>113</v>
      </c>
      <c r="F3" s="3" t="s">
        <v>114</v>
      </c>
      <c r="G3" s="3" t="s">
        <v>114</v>
      </c>
      <c r="H3" s="3" t="s">
        <v>114</v>
      </c>
      <c r="I3" s="3" t="s">
        <v>113</v>
      </c>
      <c r="J3" s="3" t="s">
        <v>113</v>
      </c>
      <c r="K3" s="3" t="s">
        <v>113</v>
      </c>
      <c r="L3" s="3" t="s">
        <v>113</v>
      </c>
    </row>
    <row r="4" spans="1:12" x14ac:dyDescent="0.25">
      <c r="A4" s="5" t="s">
        <v>115</v>
      </c>
      <c r="B4" s="5" t="s">
        <v>116</v>
      </c>
      <c r="C4" s="5" t="s">
        <v>117</v>
      </c>
      <c r="D4" s="5" t="s">
        <v>113</v>
      </c>
      <c r="E4" s="5" t="s">
        <v>113</v>
      </c>
      <c r="F4" s="5" t="s">
        <v>114</v>
      </c>
      <c r="G4" s="5" t="s">
        <v>114</v>
      </c>
      <c r="H4" s="5" t="s">
        <v>113</v>
      </c>
      <c r="I4" s="5" t="s">
        <v>113</v>
      </c>
      <c r="J4" s="5" t="s">
        <v>113</v>
      </c>
      <c r="K4" s="5" t="s">
        <v>113</v>
      </c>
      <c r="L4" s="5" t="s">
        <v>113</v>
      </c>
    </row>
    <row r="5" spans="1:12" x14ac:dyDescent="0.25">
      <c r="A5" s="5" t="s">
        <v>118</v>
      </c>
      <c r="B5" s="5" t="s">
        <v>116</v>
      </c>
      <c r="C5" s="5" t="s">
        <v>117</v>
      </c>
      <c r="D5" s="5" t="s">
        <v>113</v>
      </c>
      <c r="E5" s="5" t="s">
        <v>113</v>
      </c>
      <c r="F5" s="5" t="s">
        <v>113</v>
      </c>
      <c r="G5" s="5" t="s">
        <v>113</v>
      </c>
      <c r="H5" s="5" t="s">
        <v>114</v>
      </c>
      <c r="I5" s="5" t="s">
        <v>114</v>
      </c>
      <c r="J5" s="5" t="s">
        <v>114</v>
      </c>
      <c r="K5" s="5" t="s">
        <v>114</v>
      </c>
      <c r="L5" s="5" t="s">
        <v>114</v>
      </c>
    </row>
    <row r="6" spans="1:12" x14ac:dyDescent="0.25">
      <c r="A6" s="5" t="s">
        <v>119</v>
      </c>
      <c r="B6" s="5" t="s">
        <v>120</v>
      </c>
      <c r="C6" s="5" t="s">
        <v>51</v>
      </c>
      <c r="D6" s="5" t="s">
        <v>113</v>
      </c>
      <c r="E6" s="5" t="s">
        <v>113</v>
      </c>
      <c r="F6" s="5" t="s">
        <v>113</v>
      </c>
      <c r="G6" s="5" t="s">
        <v>113</v>
      </c>
      <c r="H6" s="5" t="s">
        <v>113</v>
      </c>
      <c r="I6" s="5" t="s">
        <v>114</v>
      </c>
      <c r="J6" s="5" t="s">
        <v>114</v>
      </c>
      <c r="K6" s="5" t="s">
        <v>114</v>
      </c>
      <c r="L6" s="5" t="s">
        <v>114</v>
      </c>
    </row>
    <row r="7" spans="1:12" x14ac:dyDescent="0.25">
      <c r="A7" s="5" t="s">
        <v>121</v>
      </c>
      <c r="B7" s="5" t="s">
        <v>122</v>
      </c>
      <c r="C7" s="5" t="s">
        <v>122</v>
      </c>
      <c r="D7" s="5" t="s">
        <v>113</v>
      </c>
      <c r="E7" s="5" t="s">
        <v>113</v>
      </c>
      <c r="F7" s="5" t="s">
        <v>113</v>
      </c>
      <c r="G7" s="5" t="s">
        <v>114</v>
      </c>
      <c r="H7" s="5" t="s">
        <v>114</v>
      </c>
      <c r="I7" s="5" t="s">
        <v>114</v>
      </c>
      <c r="J7" s="5" t="s">
        <v>113</v>
      </c>
      <c r="K7" s="5" t="s">
        <v>113</v>
      </c>
      <c r="L7" s="5" t="s">
        <v>113</v>
      </c>
    </row>
    <row r="8" spans="1:12" x14ac:dyDescent="0.25">
      <c r="A8" s="5" t="s">
        <v>123</v>
      </c>
      <c r="B8" s="5" t="s">
        <v>124</v>
      </c>
      <c r="C8" s="5" t="s">
        <v>125</v>
      </c>
      <c r="D8" s="5" t="s">
        <v>113</v>
      </c>
      <c r="E8" s="5" t="s">
        <v>113</v>
      </c>
      <c r="F8" s="5" t="s">
        <v>113</v>
      </c>
      <c r="G8" s="5" t="s">
        <v>113</v>
      </c>
      <c r="H8" s="5" t="s">
        <v>113</v>
      </c>
      <c r="I8" s="5" t="s">
        <v>113</v>
      </c>
      <c r="J8" s="5" t="s">
        <v>113</v>
      </c>
      <c r="K8" s="5" t="s">
        <v>113</v>
      </c>
      <c r="L8" s="5" t="s">
        <v>114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14" customWidth="1"/>
    <col min="4" max="4" width="24" customWidth="1"/>
    <col min="5" max="6" width="10" customWidth="1"/>
    <col min="7" max="8" width="16" customWidth="1"/>
    <col min="9" max="9" width="14" customWidth="1"/>
    <col min="10" max="10" width="22" customWidth="1"/>
  </cols>
  <sheetData>
    <row r="1" ht="30" customHeight="1" spans="1:10" x14ac:dyDescent="0.25">
      <c r="A1" s="1" t="s">
        <v>126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 x14ac:dyDescent="0.25">
      <c r="A2" s="2" t="s">
        <v>127</v>
      </c>
      <c r="B2" s="2" t="s">
        <v>14</v>
      </c>
      <c r="C2" s="2" t="s">
        <v>128</v>
      </c>
      <c r="D2" s="2" t="s">
        <v>129</v>
      </c>
      <c r="E2" s="2" t="s">
        <v>130</v>
      </c>
      <c r="F2" s="2" t="s">
        <v>131</v>
      </c>
      <c r="G2" s="2" t="s">
        <v>132</v>
      </c>
      <c r="H2" s="2" t="s">
        <v>133</v>
      </c>
      <c r="I2" s="2" t="s">
        <v>134</v>
      </c>
      <c r="J2" s="2" t="s">
        <v>135</v>
      </c>
    </row>
    <row r="3" spans="1:10" x14ac:dyDescent="0.25">
      <c r="A3" s="3" t="s">
        <v>136</v>
      </c>
      <c r="B3" s="3" t="s">
        <v>137</v>
      </c>
      <c r="C3" s="3" t="s">
        <v>138</v>
      </c>
      <c r="D3" s="3" t="s">
        <v>139</v>
      </c>
      <c r="E3" s="3">
        <v>3</v>
      </c>
      <c r="F3" s="3">
        <v>2.8</v>
      </c>
      <c r="G3" s="8">
        <f>IF(E3="","",F3/E3*100)</f>
      </c>
      <c r="H3" s="3">
        <f>IF(E3="","",F3-E3)</f>
      </c>
      <c r="I3" s="3">
        <f>IF(E3="","",IF(F3&gt;=E3,"✅ Đạt","⚠️ Chưa đạt"))</f>
      </c>
      <c r="J3" s="3">
        <f>IF(E3="","",IF(F3&gt;=E3,"Đạt/trên target","Dưới target"))</f>
      </c>
    </row>
    <row r="4" spans="1:10" x14ac:dyDescent="0.25">
      <c r="A4" s="5" t="s">
        <v>140</v>
      </c>
      <c r="B4" s="5" t="s">
        <v>141</v>
      </c>
      <c r="C4" s="5" t="s">
        <v>142</v>
      </c>
      <c r="D4" s="5" t="s">
        <v>143</v>
      </c>
      <c r="E4" s="5">
        <v>400</v>
      </c>
      <c r="F4" s="5">
        <v>360</v>
      </c>
      <c r="G4" s="12">
        <f>IF(E4="","",F4/E4*100)</f>
      </c>
      <c r="H4" s="5">
        <f>IF(E4="","",F4-E4)</f>
      </c>
      <c r="I4" s="5">
        <f>IF(E4="","",IF(F4&gt;=E4,"✅ Đạt","⚠️ Chưa đạt"))</f>
      </c>
      <c r="J4" s="5">
        <f>IF(E4="","",IF(F4&gt;=E4,"Đạt/trên target","Dưới target"))</f>
      </c>
    </row>
    <row r="5" spans="1:10" x14ac:dyDescent="0.25">
      <c r="A5" s="5" t="s">
        <v>144</v>
      </c>
      <c r="B5" s="5" t="s">
        <v>145</v>
      </c>
      <c r="C5" s="5" t="s">
        <v>146</v>
      </c>
      <c r="D5" s="5" t="s">
        <v>147</v>
      </c>
      <c r="E5" s="5">
        <v>15</v>
      </c>
      <c r="F5" s="5">
        <v>12</v>
      </c>
      <c r="G5" s="12">
        <f>IF(E5="","",F5/E5*100)</f>
      </c>
      <c r="H5" s="5">
        <f>IF(E5="","",F5-E5)</f>
      </c>
      <c r="I5" s="5">
        <f>IF(E5="","",IF(F5&gt;=E5,"✅ Đạt","⚠️ Chưa đạt"))</f>
      </c>
      <c r="J5" s="5">
        <f>IF(E5="","",IF(F5&gt;=E5,"Đạt/trên target","Dưới target"))</f>
      </c>
    </row>
    <row r="6" spans="1:10" x14ac:dyDescent="0.25">
      <c r="A6" s="5" t="s">
        <v>148</v>
      </c>
      <c r="B6" s="5" t="s">
        <v>33</v>
      </c>
      <c r="C6" s="5" t="s">
        <v>146</v>
      </c>
      <c r="D6" s="5" t="s">
        <v>149</v>
      </c>
      <c r="E6" s="5">
        <v>10</v>
      </c>
      <c r="F6" s="5">
        <v>8</v>
      </c>
      <c r="G6" s="12">
        <f>IF(E6="","",F6/E6*100)</f>
      </c>
      <c r="H6" s="5">
        <f>IF(E6="","",F6-E6)</f>
      </c>
      <c r="I6" s="5">
        <f>IF(E6="","",IF(F6&gt;=E6,"✅ Đạt","⚠️ Chưa đạt"))</f>
      </c>
      <c r="J6" s="5">
        <f>IF(E6="","",IF(F6&gt;=E6,"Đạt/trên target","Dưới target"))</f>
      </c>
    </row>
    <row r="7" spans="1:10" x14ac:dyDescent="0.25">
      <c r="A7" s="5" t="s">
        <v>150</v>
      </c>
      <c r="B7" s="5" t="s">
        <v>151</v>
      </c>
      <c r="C7" s="5" t="s">
        <v>152</v>
      </c>
      <c r="D7" s="5" t="s">
        <v>153</v>
      </c>
      <c r="E7" s="5">
        <v>40</v>
      </c>
      <c r="F7" s="5">
        <v>42</v>
      </c>
      <c r="G7" s="12">
        <f>IF(E7="","",F7/E7*100)</f>
      </c>
      <c r="H7" s="5">
        <f>IF(E7="","",F7-E7)</f>
      </c>
      <c r="I7" s="5">
        <f>IF(E7="","",IF(F7&gt;=E7,"✅ Đạt","⚠️ Chưa đạt"))</f>
      </c>
      <c r="J7" s="5">
        <f>IF(E7="","",IF(F7&gt;=E7,"Đạt/trên target","Dưới target"))</f>
      </c>
    </row>
    <row r="8" spans="1:10" x14ac:dyDescent="0.25">
      <c r="A8" s="5" t="s">
        <v>154</v>
      </c>
      <c r="B8" s="5" t="s">
        <v>151</v>
      </c>
      <c r="C8" s="5" t="s">
        <v>146</v>
      </c>
      <c r="D8" s="5" t="s">
        <v>155</v>
      </c>
      <c r="E8" s="5">
        <v>25</v>
      </c>
      <c r="F8" s="5">
        <v>20</v>
      </c>
      <c r="G8" s="12">
        <f>IF(E8="","",F8/E8*100)</f>
      </c>
      <c r="H8" s="5">
        <f>IF(E8="","",F8-E8)</f>
      </c>
      <c r="I8" s="5">
        <f>IF(E8="","",IF(F8&gt;=E8,"✅ Đạt","⚠️ Chưa đạt"))</f>
      </c>
      <c r="J8" s="5">
        <f>IF(E8="","",IF(F8&gt;=E8,"Đạt/trên target","Dưới target"))</f>
      </c>
    </row>
    <row r="10" spans="1:9" x14ac:dyDescent="0.25">
      <c r="A10" s="14" t="s">
        <v>156</v>
      </c>
      <c r="G10" s="18">
        <f>IF(COUNTA(I3:I8)=0,0,COUNTIF(I3:I8,"✅ Đạt")/COUNTA(I3:I8)*100)</f>
      </c>
      <c r="I10" s="14">
        <f>COUNTIF(I3:I8,"✅ Đạt")&amp;"/"&amp;COUNTA(I3:I8)&amp;" KPI đạt"</f>
      </c>
    </row>
  </sheetData>
  <mergeCells count="1">
    <mergeCell ref="A1:J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20" customWidth="1"/>
    <col min="4" max="5" width="14" customWidth="1"/>
    <col min="6" max="6" width="16" customWidth="1"/>
    <col min="7" max="7" width="22" customWidth="1"/>
  </cols>
  <sheetData>
    <row r="1" ht="30" customHeight="1" spans="1:7" x14ac:dyDescent="0.25">
      <c r="A1" s="1" t="s">
        <v>157</v>
      </c>
      <c r="B1" s="1"/>
      <c r="C1" s="1"/>
      <c r="D1" s="1"/>
      <c r="E1" s="1"/>
      <c r="F1" s="1"/>
      <c r="G1" s="1"/>
    </row>
    <row r="2" ht="34" customHeight="1" spans="1:7" x14ac:dyDescent="0.25">
      <c r="A2" s="2" t="s">
        <v>69</v>
      </c>
      <c r="B2" s="2" t="s">
        <v>158</v>
      </c>
      <c r="C2" s="2" t="s">
        <v>159</v>
      </c>
      <c r="D2" s="2" t="s">
        <v>160</v>
      </c>
      <c r="E2" s="2" t="s">
        <v>42</v>
      </c>
      <c r="F2" s="2" t="s">
        <v>70</v>
      </c>
      <c r="G2" s="2" t="s">
        <v>21</v>
      </c>
    </row>
    <row r="3" spans="1:7" x14ac:dyDescent="0.25">
      <c r="A3" s="3" t="s">
        <v>74</v>
      </c>
      <c r="B3" s="3" t="s">
        <v>161</v>
      </c>
      <c r="C3" s="3" t="s">
        <v>162</v>
      </c>
      <c r="D3" s="3" t="s">
        <v>108</v>
      </c>
      <c r="E3" s="3">
        <v>90</v>
      </c>
      <c r="F3" s="3" t="s">
        <v>163</v>
      </c>
      <c r="G3" s="3" t="s">
        <v>113</v>
      </c>
    </row>
    <row r="4" spans="1:7" x14ac:dyDescent="0.25">
      <c r="A4" s="5" t="s">
        <v>79</v>
      </c>
      <c r="B4" s="5" t="s">
        <v>164</v>
      </c>
      <c r="C4" s="5" t="s">
        <v>165</v>
      </c>
      <c r="D4" s="5" t="s">
        <v>107</v>
      </c>
      <c r="E4" s="5">
        <v>15</v>
      </c>
      <c r="F4" s="5" t="s">
        <v>80</v>
      </c>
      <c r="G4" s="5" t="s">
        <v>113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Consumer Insight</vt:lpstr>
      <vt:lpstr>2. Channel Mix</vt:lpstr>
      <vt:lpstr>3. Budget Allocation</vt:lpstr>
      <vt:lpstr>4. Offline &amp; POSM</vt:lpstr>
      <vt:lpstr>5. Timeline Gantt</vt:lpstr>
      <vt:lpstr>6. KPI Dashboard</vt:lpstr>
      <vt:lpstr>7. Vendor Coordination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 Agency</dc:creator>
  <dc:title/>
  <dc:subject/>
  <dc:description/>
  <cp:keywords/>
  <cp:category/>
  <cp:lastModifiedBy>Unknown</cp:lastModifiedBy>
  <dcterms:created xsi:type="dcterms:W3CDTF">2025-12-31T17:00:00Z</dcterms:created>
  <dcterms:modified xsi:type="dcterms:W3CDTF">2026-07-25T08:42:52Z</dcterms:modified>
</cp:coreProperties>
</file>